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- Web -\2026\3\"/>
    </mc:Choice>
  </mc:AlternateContent>
  <xr:revisionPtr revIDLastSave="0" documentId="13_ncr:1_{3D8D48BF-16A1-4F8A-B009-8A86AC238C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jmy leden - březen" sheetId="1" r:id="rId1"/>
    <sheet name="Starší údaje" sheetId="2" r:id="rId2"/>
  </sheets>
  <definedNames>
    <definedName name="_xlnm.Print_Area" localSheetId="0">'Příjmy leden - březen'!$B$2:$O$44</definedName>
    <definedName name="_xlnm.Print_Area" localSheetId="1">'Starší údaje'!$B$2:$O$21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1" l="1"/>
  <c r="O5" i="1"/>
  <c r="N19" i="1"/>
  <c r="O10" i="1" l="1"/>
  <c r="O19" i="1" s="1"/>
  <c r="N15" i="1" l="1"/>
  <c r="M15" i="1"/>
  <c r="L15" i="1"/>
  <c r="K15" i="1"/>
  <c r="J15" i="1"/>
  <c r="I15" i="1"/>
  <c r="H15" i="1"/>
  <c r="G15" i="1"/>
  <c r="F15" i="1"/>
  <c r="E15" i="1"/>
  <c r="D15" i="1"/>
  <c r="C15" i="1"/>
  <c r="N10" i="1"/>
  <c r="M10" i="1"/>
  <c r="L10" i="1"/>
  <c r="K10" i="1"/>
  <c r="J10" i="1"/>
  <c r="J19" i="1" s="1"/>
  <c r="I10" i="1"/>
  <c r="I19" i="1" s="1"/>
  <c r="H10" i="1"/>
  <c r="H19" i="1" s="1"/>
  <c r="G10" i="1"/>
  <c r="G19" i="1" s="1"/>
  <c r="F10" i="1"/>
  <c r="F19" i="1" s="1"/>
  <c r="E10" i="1"/>
  <c r="E19" i="1" s="1"/>
  <c r="D10" i="1"/>
  <c r="D19" i="1" s="1"/>
  <c r="C10" i="1"/>
  <c r="C19" i="1" s="1"/>
  <c r="N5" i="1"/>
  <c r="M5" i="1"/>
  <c r="M19" i="1" s="1"/>
  <c r="L5" i="1"/>
  <c r="L19" i="1" s="1"/>
  <c r="K5" i="1"/>
  <c r="K19" i="1" s="1"/>
  <c r="J5" i="1"/>
  <c r="I5" i="1"/>
  <c r="H5" i="1"/>
  <c r="G5" i="1"/>
  <c r="F5" i="1"/>
  <c r="E5" i="1"/>
  <c r="D5" i="1"/>
  <c r="C5" i="1"/>
  <c r="M5" i="2"/>
  <c r="M10" i="2"/>
  <c r="M15" i="2"/>
  <c r="M20" i="2" l="1"/>
  <c r="B2" i="2" l="1"/>
  <c r="L15" i="2"/>
  <c r="K15" i="2"/>
  <c r="J15" i="2"/>
  <c r="I15" i="2"/>
  <c r="H15" i="2"/>
  <c r="G15" i="2"/>
  <c r="F15" i="2"/>
  <c r="E15" i="2"/>
  <c r="D15" i="2"/>
  <c r="C15" i="2"/>
  <c r="L10" i="2"/>
  <c r="K10" i="2"/>
  <c r="J10" i="2"/>
  <c r="I10" i="2"/>
  <c r="H10" i="2"/>
  <c r="G10" i="2"/>
  <c r="F10" i="2"/>
  <c r="E10" i="2"/>
  <c r="D10" i="2"/>
  <c r="C10" i="2"/>
  <c r="L5" i="2"/>
  <c r="K5" i="2"/>
  <c r="J5" i="2"/>
  <c r="J20" i="2" s="1"/>
  <c r="I5" i="2"/>
  <c r="I20" i="2" s="1"/>
  <c r="H5" i="2"/>
  <c r="G5" i="2"/>
  <c r="F5" i="2"/>
  <c r="F20" i="2" s="1"/>
  <c r="E5" i="2"/>
  <c r="E20" i="2" s="1"/>
  <c r="D5" i="2"/>
  <c r="C5" i="2"/>
  <c r="G20" i="2" l="1"/>
  <c r="C20" i="2"/>
  <c r="K20" i="2"/>
  <c r="H20" i="2"/>
  <c r="D20" i="2"/>
  <c r="L20" i="2"/>
</calcChain>
</file>

<file path=xl/sharedStrings.xml><?xml version="1.0" encoding="utf-8"?>
<sst xmlns="http://schemas.openxmlformats.org/spreadsheetml/2006/main" count="64" uniqueCount="18">
  <si>
    <t>(v mil. Kč)</t>
  </si>
  <si>
    <t>Důchodové pojištění</t>
  </si>
  <si>
    <t>pojistné od zaměstnavatelů</t>
  </si>
  <si>
    <t>pojistné od zaměstnanců</t>
  </si>
  <si>
    <t>pojistné od OSVČ</t>
  </si>
  <si>
    <t>ostatní</t>
  </si>
  <si>
    <t>Nemocenské pojištění</t>
  </si>
  <si>
    <t>-</t>
  </si>
  <si>
    <t>Příspěvek na státní politiku zaměstnanosti</t>
  </si>
  <si>
    <t>Celkem</t>
  </si>
  <si>
    <t>pojistné od OSVČ (dobrovolné)</t>
  </si>
  <si>
    <t>Poznámka: Mezi ostatní příjmy se řadí zejména penále, pokuty nebo krátkodobě neidentifikované příjmy.</t>
  </si>
  <si>
    <t>Příjmy z pojistného na sociální zabezpečení - leden až březen</t>
  </si>
  <si>
    <t>PaV SET</t>
  </si>
  <si>
    <t>F6</t>
  </si>
  <si>
    <t xml:space="preserve"> -</t>
  </si>
  <si>
    <t>F14</t>
  </si>
  <si>
    <t>F29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</si>
</sst>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Times New Roman CE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Tahoma"/>
      <family val="2"/>
      <charset val="238"/>
    </font>
    <font>
      <sz val="11"/>
      <name val="Tahoma"/>
      <family val="2"/>
      <charset val="238"/>
    </font>
    <font>
      <b/>
      <sz val="8"/>
      <color rgb="FF0000FF"/>
      <name val="Tahoma"/>
      <family val="2"/>
      <charset val="238"/>
    </font>
    <font>
      <sz val="8"/>
      <color rgb="FF0000FF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3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3" fontId="9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2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/>
    </xf>
    <xf numFmtId="3" fontId="12" fillId="0" borderId="0" xfId="0" applyNumberFormat="1" applyFont="1" applyAlignment="1">
      <alignment horizontal="left" indent="1"/>
    </xf>
    <xf numFmtId="4" fontId="5" fillId="0" borderId="0" xfId="0" applyNumberFormat="1" applyFont="1"/>
    <xf numFmtId="4" fontId="7" fillId="0" borderId="0" xfId="0" applyNumberFormat="1" applyFont="1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colors>
    <mruColors>
      <color rgb="FFC5E0B4"/>
      <color rgb="FFC5F4B4"/>
      <color rgb="FFB5C8AC"/>
      <color rgb="FF87A67A"/>
      <color rgb="FF005E1D"/>
      <color rgb="FFE8EEE6"/>
      <color rgb="FF5959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48509810147056E-2"/>
          <c:y val="0.2474709784411277"/>
          <c:w val="0.91302383010248178"/>
          <c:h val="0.629486733001658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březen'!$B$5</c:f>
              <c:strCache>
                <c:ptCount val="1"/>
                <c:pt idx="0">
                  <c:v>Důchodové pojištění</c:v>
                </c:pt>
              </c:strCache>
            </c:strRef>
          </c:tx>
          <c:spPr>
            <a:solidFill>
              <a:srgbClr val="005E1D"/>
            </a:solidFill>
            <a:ln>
              <a:noFill/>
            </a:ln>
            <a:effectLst/>
          </c:spPr>
          <c:invertIfNegative val="0"/>
          <c:dLbls>
            <c:dLbl>
              <c:idx val="7"/>
              <c:layout>
                <c:manualLayout>
                  <c:x val="0"/>
                  <c:y val="1.05724305143653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5E-4C9E-88B7-39A15F67CE00}"/>
                </c:ext>
              </c:extLst>
            </c:dLbl>
            <c:dLbl>
              <c:idx val="8"/>
              <c:layout>
                <c:manualLayout>
                  <c:x val="0"/>
                  <c:y val="1.5858645771547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5E-4C9E-88B7-39A15F67CE00}"/>
                </c:ext>
              </c:extLst>
            </c:dLbl>
            <c:dLbl>
              <c:idx val="9"/>
              <c:layout>
                <c:manualLayout>
                  <c:x val="0"/>
                  <c:y val="1.585864577154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5E-4C9E-88B7-39A15F67CE00}"/>
                </c:ext>
              </c:extLst>
            </c:dLbl>
            <c:dLbl>
              <c:idx val="10"/>
              <c:layout>
                <c:manualLayout>
                  <c:x val="0"/>
                  <c:y val="-1.58586457715481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5E-4C9E-88B7-39A15F67CE00}"/>
                </c:ext>
              </c:extLst>
            </c:dLbl>
            <c:dLbl>
              <c:idx val="11"/>
              <c:layout>
                <c:manualLayout>
                  <c:x val="-1.0830339736434534E-16"/>
                  <c:y val="-1.5858645771548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5E-4C9E-88B7-39A15F67CE00}"/>
                </c:ext>
              </c:extLst>
            </c:dLbl>
            <c:dLbl>
              <c:idx val="12"/>
              <c:layout>
                <c:manualLayout>
                  <c:x val="-1.0830339736434534E-16"/>
                  <c:y val="-3.17172915430961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E0-4C67-A57A-EA68414931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'Příjmy leden - březen'!$C$4:$O$4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'Příjmy leden - březen'!$C$5:$O$5</c:f>
              <c:numCache>
                <c:formatCode>#,##0</c:formatCode>
                <c:ptCount val="13"/>
                <c:pt idx="0">
                  <c:v>80808.663200060008</c:v>
                </c:pt>
                <c:pt idx="1">
                  <c:v>84675.798169320013</c:v>
                </c:pt>
                <c:pt idx="2">
                  <c:v>89271.495347529999</c:v>
                </c:pt>
                <c:pt idx="3">
                  <c:v>95527.927803300001</c:v>
                </c:pt>
                <c:pt idx="4">
                  <c:v>105506.83042082001</c:v>
                </c:pt>
                <c:pt idx="5">
                  <c:v>114098.10673676</c:v>
                </c:pt>
                <c:pt idx="6">
                  <c:v>120061.56701783001</c:v>
                </c:pt>
                <c:pt idx="7">
                  <c:v>123115.26425473999</c:v>
                </c:pt>
                <c:pt idx="8">
                  <c:v>129332.93757878999</c:v>
                </c:pt>
                <c:pt idx="9">
                  <c:v>143417.24318282999</c:v>
                </c:pt>
                <c:pt idx="10">
                  <c:v>153531.86931178</c:v>
                </c:pt>
                <c:pt idx="11">
                  <c:v>164770.10759255002</c:v>
                </c:pt>
                <c:pt idx="12">
                  <c:v>175999.91827179998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E2-4755-9A93-5C3EEB6EEA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5.9799318139772545E-3"/>
              <c:y val="0.109788971807628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026871980676324E-2"/>
          <c:y val="0.33937747766848148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březen'!$O$4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56635969554E-2"/>
                  <c:y val="5.399165607276851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0"/>
                  <c:y val="-5.856710267536603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3.3449775533108865E-3"/>
                  <c:y val="-4.8901861621869089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97671156004491"/>
                      <c:h val="7.32935826595489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6.768434343434343E-2"/>
                  <c:y val="-3.803411065671862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ysClr val="window" lastClr="FFFFFF">
                      <a:lumMod val="75000"/>
                    </a:sys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březen'!$B$6:$B$9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</c:v>
                </c:pt>
                <c:pt idx="3">
                  <c:v>ostatní</c:v>
                </c:pt>
              </c:strCache>
            </c:strRef>
          </c:cat>
          <c:val>
            <c:numRef>
              <c:f>'Příjmy leden - březen'!$O$6:$O$9</c:f>
              <c:numCache>
                <c:formatCode>#,##0</c:formatCode>
                <c:ptCount val="4"/>
                <c:pt idx="0">
                  <c:v>124415.59751136</c:v>
                </c:pt>
                <c:pt idx="1">
                  <c:v>37487.167162149999</c:v>
                </c:pt>
                <c:pt idx="2">
                  <c:v>13787.78200607</c:v>
                </c:pt>
                <c:pt idx="3">
                  <c:v>309.37159222000003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3062191640480127"/>
          <c:y val="0.34777484868971092"/>
          <c:w val="0.45975625476206766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208273802174281E-2"/>
          <c:y val="0.23167495854063019"/>
          <c:w val="0.92036406611045452"/>
          <c:h val="0.6452827529021558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'Příjmy leden - březen'!$B$10</c:f>
              <c:strCache>
                <c:ptCount val="1"/>
                <c:pt idx="0">
                  <c:v>Nemocenské pojištění</c:v>
                </c:pt>
              </c:strCache>
            </c:strRef>
          </c:tx>
          <c:spPr>
            <a:solidFill>
              <a:srgbClr val="87A67A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1.57960199004974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3-4BAC-B362-20F01EA70E54}"/>
                </c:ext>
              </c:extLst>
            </c:dLbl>
            <c:dLbl>
              <c:idx val="12"/>
              <c:layout>
                <c:manualLayout>
                  <c:x val="-2.1660679472869069E-16"/>
                  <c:y val="-1.5796019900497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3-4BAC-B362-20F01EA70E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'Příjmy leden - březen'!$C$4:$O$4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'Příjmy leden - březen'!$C$10:$O$10</c:f>
              <c:numCache>
                <c:formatCode>#,##0</c:formatCode>
                <c:ptCount val="13"/>
                <c:pt idx="0">
                  <c:v>6288.9043843499994</c:v>
                </c:pt>
                <c:pt idx="1">
                  <c:v>6574.7023877900001</c:v>
                </c:pt>
                <c:pt idx="2">
                  <c:v>6911.6862496900003</c:v>
                </c:pt>
                <c:pt idx="3">
                  <c:v>7887.9704638399999</c:v>
                </c:pt>
                <c:pt idx="4">
                  <c:v>8181.4428859999998</c:v>
                </c:pt>
                <c:pt idx="5">
                  <c:v>8845.9730327400011</c:v>
                </c:pt>
                <c:pt idx="6">
                  <c:v>8539.63074074</c:v>
                </c:pt>
                <c:pt idx="7">
                  <c:v>8771.252385429998</c:v>
                </c:pt>
                <c:pt idx="8">
                  <c:v>9158.5022617699979</c:v>
                </c:pt>
                <c:pt idx="9">
                  <c:v>10160.116926410001</c:v>
                </c:pt>
                <c:pt idx="10">
                  <c:v>12884.26991194</c:v>
                </c:pt>
                <c:pt idx="11">
                  <c:v>14824.556822870001</c:v>
                </c:pt>
                <c:pt idx="12">
                  <c:v>15722.624870649999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0C6-A02F-7784A5B976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98810815"/>
        <c:axId val="2098807071"/>
      </c:barChart>
      <c:catAx>
        <c:axId val="20988108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cs-CZ" sz="9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(mil. Kč)</a:t>
                </a:r>
              </a:p>
            </c:rich>
          </c:tx>
          <c:layout>
            <c:manualLayout>
              <c:xMode val="edge"/>
              <c:yMode val="edge"/>
              <c:x val="2.3097501314093215E-3"/>
              <c:y val="9.39929519071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07071"/>
        <c:crosses val="autoZero"/>
        <c:auto val="1"/>
        <c:lblAlgn val="ctr"/>
        <c:lblOffset val="100"/>
        <c:noMultiLvlLbl val="0"/>
      </c:catAx>
      <c:valAx>
        <c:axId val="2098807071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cs-CZ"/>
          </a:p>
        </c:txPr>
        <c:crossAx val="2098810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19955022479682"/>
          <c:y val="0.32205450394600066"/>
          <c:w val="0.41323278348032322"/>
          <c:h val="0.54956918147498457"/>
        </c:manualLayout>
      </c:layout>
      <c:pieChart>
        <c:varyColors val="1"/>
        <c:ser>
          <c:idx val="0"/>
          <c:order val="0"/>
          <c:tx>
            <c:strRef>
              <c:f>'Příjmy leden - březen'!$O$4</c:f>
              <c:strCache>
                <c:ptCount val="1"/>
                <c:pt idx="0">
                  <c:v>2026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rgbClr val="005E1D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D64-4806-9F45-D1B4C31DB5D1}"/>
              </c:ext>
            </c:extLst>
          </c:dPt>
          <c:dPt>
            <c:idx val="1"/>
            <c:bubble3D val="0"/>
            <c:spPr>
              <a:solidFill>
                <a:srgbClr val="87A67A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D64-4806-9F45-D1B4C31DB5D1}"/>
              </c:ext>
            </c:extLst>
          </c:dPt>
          <c:dPt>
            <c:idx val="2"/>
            <c:bubble3D val="0"/>
            <c:spPr>
              <a:solidFill>
                <a:srgbClr val="B5C8AC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D64-4806-9F45-D1B4C31DB5D1}"/>
              </c:ext>
            </c:extLst>
          </c:dPt>
          <c:dPt>
            <c:idx val="3"/>
            <c:bubble3D val="0"/>
            <c:spPr>
              <a:solidFill>
                <a:srgbClr val="C5E0B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A96-49C8-AFF6-94274EFE28E4}"/>
              </c:ext>
            </c:extLst>
          </c:dPt>
          <c:dLbls>
            <c:dLbl>
              <c:idx val="0"/>
              <c:layout>
                <c:manualLayout>
                  <c:x val="-7.4731871345029247E-2"/>
                  <c:y val="2.23996683250414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64-4806-9F45-D1B4C31DB5D1}"/>
                </c:ext>
              </c:extLst>
            </c:dLbl>
            <c:dLbl>
              <c:idx val="1"/>
              <c:layout>
                <c:manualLayout>
                  <c:x val="-6.7115600448934196E-4"/>
                  <c:y val="1.1754975124378061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64-4806-9F45-D1B4C31DB5D1}"/>
                </c:ext>
              </c:extLst>
            </c:dLbl>
            <c:dLbl>
              <c:idx val="2"/>
              <c:layout>
                <c:manualLayout>
                  <c:x val="-8.0306677890011238E-2"/>
                  <c:y val="-4.3449004975124376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64-4806-9F45-D1B4C31DB5D1}"/>
                </c:ext>
              </c:extLst>
            </c:dLbl>
            <c:dLbl>
              <c:idx val="3"/>
              <c:layout>
                <c:manualLayout>
                  <c:x val="8.6856902356902355E-2"/>
                  <c:y val="-4.2968076285240464E-2"/>
                </c:manualLayout>
              </c:layout>
              <c:showLegendKey val="1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96-49C8-AFF6-94274EFE28E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cs-CZ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ysClr val="window" lastClr="FFFFFF">
                      <a:lumMod val="75000"/>
                    </a:sys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'Příjmy leden - březen'!$B$11:$B$14</c:f>
              <c:strCache>
                <c:ptCount val="4"/>
                <c:pt idx="0">
                  <c:v>pojistné od zaměstnavatelů</c:v>
                </c:pt>
                <c:pt idx="1">
                  <c:v>pojistné od zaměstnanců</c:v>
                </c:pt>
                <c:pt idx="2">
                  <c:v>pojistné od OSVČ (dobrovolné)</c:v>
                </c:pt>
                <c:pt idx="3">
                  <c:v>ostatní</c:v>
                </c:pt>
              </c:strCache>
            </c:strRef>
          </c:cat>
          <c:val>
            <c:numRef>
              <c:f>'Příjmy leden - březen'!$O$11:$O$14</c:f>
              <c:numCache>
                <c:formatCode>#,##0</c:formatCode>
                <c:ptCount val="4"/>
                <c:pt idx="0">
                  <c:v>12144.64614379</c:v>
                </c:pt>
                <c:pt idx="1">
                  <c:v>3466.9753518100001</c:v>
                </c:pt>
                <c:pt idx="2">
                  <c:v>59.44723638</c:v>
                </c:pt>
                <c:pt idx="3">
                  <c:v>51.556138670000003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4-4806-9F45-D1B4C31DB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125951178451178"/>
          <c:y val="0.34777487562189052"/>
          <c:w val="0.4813465207631874"/>
          <c:h val="0.51902369361116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19</xdr:row>
      <xdr:rowOff>171449</xdr:rowOff>
    </xdr:from>
    <xdr:to>
      <xdr:col>9</xdr:col>
      <xdr:colOff>674399</xdr:colOff>
      <xdr:row>31</xdr:row>
      <xdr:rowOff>183149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694498</xdr:colOff>
      <xdr:row>20</xdr:row>
      <xdr:rowOff>19049</xdr:rowOff>
    </xdr:from>
    <xdr:to>
      <xdr:col>14</xdr:col>
      <xdr:colOff>686623</xdr:colOff>
      <xdr:row>32</xdr:row>
      <xdr:rowOff>21224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28574</xdr:colOff>
      <xdr:row>31</xdr:row>
      <xdr:rowOff>180974</xdr:rowOff>
    </xdr:from>
    <xdr:to>
      <xdr:col>9</xdr:col>
      <xdr:colOff>674399</xdr:colOff>
      <xdr:row>43</xdr:row>
      <xdr:rowOff>192674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665923</xdr:colOff>
      <xdr:row>31</xdr:row>
      <xdr:rowOff>180974</xdr:rowOff>
    </xdr:from>
    <xdr:to>
      <xdr:col>14</xdr:col>
      <xdr:colOff>658048</xdr:colOff>
      <xdr:row>43</xdr:row>
      <xdr:rowOff>192674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371475</xdr:colOff>
      <xdr:row>20</xdr:row>
      <xdr:rowOff>114300</xdr:rowOff>
    </xdr:from>
    <xdr:ext cx="5799793" cy="278089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33850" y="3971925"/>
          <a:ext cx="5799793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důchodového pojištění v časové řadě a v aktuálním období dle typu plátce</a:t>
          </a:r>
        </a:p>
      </xdr:txBody>
    </xdr:sp>
    <xdr:clientData/>
  </xdr:oneCellAnchor>
  <xdr:oneCellAnchor>
    <xdr:from>
      <xdr:col>3</xdr:col>
      <xdr:colOff>295275</xdr:colOff>
      <xdr:row>32</xdr:row>
      <xdr:rowOff>95250</xdr:rowOff>
    </xdr:from>
    <xdr:ext cx="6103081" cy="278089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057650" y="6353175"/>
          <a:ext cx="6103081" cy="2780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200">
              <a:solidFill>
                <a:srgbClr val="595959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Příjmy z nemocenského pojištění v časové řadě a v aktuálním období dle typu plátce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ancelář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44"/>
  <sheetViews>
    <sheetView showGridLines="0" tabSelected="1" zoomScaleNormal="100" zoomScaleSheetLayoutView="100" workbookViewId="0"/>
  </sheetViews>
  <sheetFormatPr defaultRowHeight="15" x14ac:dyDescent="0.2"/>
  <cols>
    <col min="1" max="1" width="2.5" style="4" customWidth="1"/>
    <col min="2" max="2" width="38.75" style="4" customWidth="1"/>
    <col min="3" max="15" width="9.375" style="4" customWidth="1"/>
    <col min="16" max="16" width="72.25" style="4" bestFit="1" customWidth="1"/>
    <col min="17" max="16384" width="9" style="4"/>
  </cols>
  <sheetData>
    <row r="2" spans="2:17" x14ac:dyDescent="0.2">
      <c r="B2" s="1" t="s">
        <v>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7" x14ac:dyDescent="0.2"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 t="s">
        <v>0</v>
      </c>
    </row>
    <row r="4" spans="2:17" s="5" customFormat="1" ht="15.75" customHeight="1" x14ac:dyDescent="0.2">
      <c r="B4" s="17"/>
      <c r="C4" s="7">
        <v>2014</v>
      </c>
      <c r="D4" s="7">
        <v>2015</v>
      </c>
      <c r="E4" s="7">
        <v>2016</v>
      </c>
      <c r="F4" s="7">
        <v>2017</v>
      </c>
      <c r="G4" s="7">
        <v>2018</v>
      </c>
      <c r="H4" s="7">
        <v>2019</v>
      </c>
      <c r="I4" s="7">
        <v>2020</v>
      </c>
      <c r="J4" s="7">
        <v>2021</v>
      </c>
      <c r="K4" s="7">
        <v>2022</v>
      </c>
      <c r="L4" s="7">
        <v>2023</v>
      </c>
      <c r="M4" s="7">
        <v>2024</v>
      </c>
      <c r="N4" s="7">
        <v>2025</v>
      </c>
      <c r="O4" s="7">
        <v>2026</v>
      </c>
      <c r="P4" s="20"/>
      <c r="Q4" s="21" t="s">
        <v>13</v>
      </c>
    </row>
    <row r="5" spans="2:17" ht="15.75" customHeight="1" x14ac:dyDescent="0.2">
      <c r="B5" s="8" t="s">
        <v>1</v>
      </c>
      <c r="C5" s="9">
        <f t="shared" ref="C5:N5" si="0">SUM(C6:C9)</f>
        <v>80808.663200060008</v>
      </c>
      <c r="D5" s="9">
        <f t="shared" si="0"/>
        <v>84675.798169320013</v>
      </c>
      <c r="E5" s="9">
        <f t="shared" si="0"/>
        <v>89271.495347529999</v>
      </c>
      <c r="F5" s="9">
        <f t="shared" si="0"/>
        <v>95527.927803300001</v>
      </c>
      <c r="G5" s="9">
        <f t="shared" si="0"/>
        <v>105506.83042082001</v>
      </c>
      <c r="H5" s="9">
        <f t="shared" si="0"/>
        <v>114098.10673676</v>
      </c>
      <c r="I5" s="9">
        <f t="shared" si="0"/>
        <v>120061.56701783001</v>
      </c>
      <c r="J5" s="9">
        <f t="shared" si="0"/>
        <v>123115.26425473999</v>
      </c>
      <c r="K5" s="9">
        <f t="shared" si="0"/>
        <v>129332.93757878999</v>
      </c>
      <c r="L5" s="9">
        <f t="shared" si="0"/>
        <v>143417.24318282999</v>
      </c>
      <c r="M5" s="9">
        <f t="shared" si="0"/>
        <v>153531.86931178</v>
      </c>
      <c r="N5" s="9">
        <f t="shared" si="0"/>
        <v>164770.10759255002</v>
      </c>
      <c r="O5" s="9">
        <f>SUM(O6:O9)</f>
        <v>175999.91827179998</v>
      </c>
      <c r="P5" s="22"/>
      <c r="Q5" s="22"/>
    </row>
    <row r="6" spans="2:17" ht="15" customHeight="1" x14ac:dyDescent="0.2">
      <c r="B6" s="10" t="s">
        <v>2</v>
      </c>
      <c r="C6" s="11">
        <v>58042.553437410003</v>
      </c>
      <c r="D6" s="11">
        <v>60827.373212050006</v>
      </c>
      <c r="E6" s="11">
        <v>63997.36868467</v>
      </c>
      <c r="F6" s="11">
        <v>68551.313991239993</v>
      </c>
      <c r="G6" s="11">
        <v>75954.057618930005</v>
      </c>
      <c r="H6" s="11">
        <v>81831.13323223</v>
      </c>
      <c r="I6" s="12">
        <v>86826.49302912</v>
      </c>
      <c r="J6" s="11">
        <v>89321.108329959985</v>
      </c>
      <c r="K6" s="11">
        <v>93221.958687730003</v>
      </c>
      <c r="L6" s="11">
        <v>103433.65875037</v>
      </c>
      <c r="M6" s="11">
        <v>110309.62794438</v>
      </c>
      <c r="N6" s="11">
        <v>117113.02746514</v>
      </c>
      <c r="O6" s="11">
        <v>124415.59751136</v>
      </c>
      <c r="P6" s="23"/>
      <c r="Q6" s="24" t="s">
        <v>14</v>
      </c>
    </row>
    <row r="7" spans="2:17" ht="15" customHeight="1" x14ac:dyDescent="0.2">
      <c r="B7" s="10" t="s">
        <v>3</v>
      </c>
      <c r="C7" s="11">
        <v>17328.139861799998</v>
      </c>
      <c r="D7" s="11">
        <v>18153.900925220001</v>
      </c>
      <c r="E7" s="11">
        <v>19259.763021340001</v>
      </c>
      <c r="F7" s="11">
        <v>20685.397874860002</v>
      </c>
      <c r="G7" s="11">
        <v>22924.234264890005</v>
      </c>
      <c r="H7" s="11">
        <v>24694.381047669998</v>
      </c>
      <c r="I7" s="12">
        <v>26205.444362680006</v>
      </c>
      <c r="J7" s="11">
        <v>26963.146183929999</v>
      </c>
      <c r="K7" s="11">
        <v>28138.670086140002</v>
      </c>
      <c r="L7" s="11">
        <v>31215.65441852</v>
      </c>
      <c r="M7" s="11">
        <v>33301.128757869999</v>
      </c>
      <c r="N7" s="11">
        <v>35346.619821420005</v>
      </c>
      <c r="O7" s="11">
        <v>37487.167162149999</v>
      </c>
      <c r="P7" s="23"/>
      <c r="Q7" s="24" t="s">
        <v>15</v>
      </c>
    </row>
    <row r="8" spans="2:17" ht="15" customHeight="1" x14ac:dyDescent="0.2">
      <c r="B8" s="10" t="s">
        <v>4</v>
      </c>
      <c r="C8" s="11">
        <v>5292.3713563099991</v>
      </c>
      <c r="D8" s="11">
        <v>5548.1662525600004</v>
      </c>
      <c r="E8" s="11">
        <v>5850.8581795500004</v>
      </c>
      <c r="F8" s="11">
        <v>6115.57287129</v>
      </c>
      <c r="G8" s="11">
        <v>6463.1171762800004</v>
      </c>
      <c r="H8" s="11">
        <v>7372.6830978500002</v>
      </c>
      <c r="I8" s="12">
        <v>6846.8329604099999</v>
      </c>
      <c r="J8" s="11">
        <v>6647.3372544599997</v>
      </c>
      <c r="K8" s="11">
        <v>7767.3107764799997</v>
      </c>
      <c r="L8" s="11">
        <v>8580.0179589600011</v>
      </c>
      <c r="M8" s="11">
        <v>9730.6789105600001</v>
      </c>
      <c r="N8" s="11">
        <v>12110.787789649999</v>
      </c>
      <c r="O8" s="11">
        <v>13787.78200607</v>
      </c>
      <c r="P8" s="25"/>
      <c r="Q8" s="24" t="s">
        <v>15</v>
      </c>
    </row>
    <row r="9" spans="2:17" ht="15" customHeight="1" x14ac:dyDescent="0.2">
      <c r="B9" s="10" t="s">
        <v>5</v>
      </c>
      <c r="C9" s="11">
        <v>145.59854453999998</v>
      </c>
      <c r="D9" s="11">
        <v>146.35777949000001</v>
      </c>
      <c r="E9" s="11">
        <v>163.50546197</v>
      </c>
      <c r="F9" s="11">
        <v>175.64306590999999</v>
      </c>
      <c r="G9" s="11">
        <v>165.42136072000002</v>
      </c>
      <c r="H9" s="11">
        <v>199.90935901</v>
      </c>
      <c r="I9" s="12">
        <v>182.79666562</v>
      </c>
      <c r="J9" s="11">
        <v>183.67248639000002</v>
      </c>
      <c r="K9" s="11">
        <v>204.99802843999998</v>
      </c>
      <c r="L9" s="11">
        <v>187.91205498000002</v>
      </c>
      <c r="M9" s="11">
        <v>190.43369896999999</v>
      </c>
      <c r="N9" s="11">
        <v>199.67251634000002</v>
      </c>
      <c r="O9" s="11">
        <v>309.37159222000003</v>
      </c>
      <c r="P9" s="23"/>
      <c r="Q9" s="24" t="s">
        <v>15</v>
      </c>
    </row>
    <row r="10" spans="2:17" ht="15.75" customHeight="1" x14ac:dyDescent="0.2">
      <c r="B10" s="8" t="s">
        <v>6</v>
      </c>
      <c r="C10" s="9">
        <f t="shared" ref="C10" si="1">SUM(C11:C14)</f>
        <v>6288.9043843499994</v>
      </c>
      <c r="D10" s="9">
        <f t="shared" ref="D10" si="2">SUM(D11:D14)</f>
        <v>6574.7023877900001</v>
      </c>
      <c r="E10" s="9">
        <f t="shared" ref="E10" si="3">SUM(E11:E14)</f>
        <v>6911.6862496900003</v>
      </c>
      <c r="F10" s="9">
        <f t="shared" ref="F10" si="4">SUM(F11:F14)</f>
        <v>7887.9704638399999</v>
      </c>
      <c r="G10" s="9">
        <f t="shared" ref="G10" si="5">SUM(G11:G14)</f>
        <v>8181.4428859999998</v>
      </c>
      <c r="H10" s="9">
        <f t="shared" ref="H10" si="6">SUM(H11:H14)</f>
        <v>8845.9730327400011</v>
      </c>
      <c r="I10" s="9">
        <f t="shared" ref="I10" si="7">SUM(I11:I14)</f>
        <v>8539.63074074</v>
      </c>
      <c r="J10" s="9">
        <f t="shared" ref="J10" si="8">SUM(J11:J14)</f>
        <v>8771.252385429998</v>
      </c>
      <c r="K10" s="9">
        <f t="shared" ref="K10" si="9">SUM(K11:K14)</f>
        <v>9158.5022617699979</v>
      </c>
      <c r="L10" s="9">
        <f t="shared" ref="L10" si="10">SUM(L11:L14)</f>
        <v>10160.116926410001</v>
      </c>
      <c r="M10" s="9">
        <f t="shared" ref="M10" si="11">SUM(M11:M14)</f>
        <v>12884.26991194</v>
      </c>
      <c r="N10" s="9">
        <f t="shared" ref="N10" si="12">SUM(N11:N14)</f>
        <v>14824.556822870001</v>
      </c>
      <c r="O10" s="9">
        <f>SUM(O11:O14)</f>
        <v>15722.624870649999</v>
      </c>
      <c r="P10" s="23"/>
      <c r="Q10" s="24" t="s">
        <v>15</v>
      </c>
    </row>
    <row r="11" spans="2:17" ht="15" customHeight="1" x14ac:dyDescent="0.2">
      <c r="B11" s="10" t="s">
        <v>2</v>
      </c>
      <c r="C11" s="11">
        <v>6210.2988298599994</v>
      </c>
      <c r="D11" s="11">
        <v>6507.44456937</v>
      </c>
      <c r="E11" s="11">
        <v>6846.2301381800007</v>
      </c>
      <c r="F11" s="11">
        <v>7333.3963804499999</v>
      </c>
      <c r="G11" s="11">
        <v>8125.3177917200001</v>
      </c>
      <c r="H11" s="11">
        <v>8754.0282060999998</v>
      </c>
      <c r="I11" s="12">
        <v>8481.3767056500001</v>
      </c>
      <c r="J11" s="11">
        <v>8725.0839427699993</v>
      </c>
      <c r="K11" s="11">
        <v>9106.1697042999986</v>
      </c>
      <c r="L11" s="11">
        <v>10103.48230951</v>
      </c>
      <c r="M11" s="11">
        <v>10774.781410879999</v>
      </c>
      <c r="N11" s="11">
        <v>11439.687165719999</v>
      </c>
      <c r="O11" s="11">
        <v>12144.64614379</v>
      </c>
      <c r="P11" s="23"/>
      <c r="Q11" s="24" t="s">
        <v>16</v>
      </c>
    </row>
    <row r="12" spans="2:17" ht="15" customHeight="1" x14ac:dyDescent="0.2">
      <c r="B12" s="10" t="s">
        <v>3</v>
      </c>
      <c r="C12" s="13" t="s">
        <v>7</v>
      </c>
      <c r="D12" s="13" t="s">
        <v>7</v>
      </c>
      <c r="E12" s="13" t="s">
        <v>7</v>
      </c>
      <c r="F12" s="13" t="s">
        <v>7</v>
      </c>
      <c r="G12" s="13" t="s">
        <v>7</v>
      </c>
      <c r="H12" s="13" t="s">
        <v>7</v>
      </c>
      <c r="I12" s="14" t="s">
        <v>7</v>
      </c>
      <c r="J12" s="13" t="s">
        <v>7</v>
      </c>
      <c r="K12" s="13" t="s">
        <v>7</v>
      </c>
      <c r="L12" s="13" t="s">
        <v>7</v>
      </c>
      <c r="M12" s="13">
        <v>2034.04273272</v>
      </c>
      <c r="N12" s="11">
        <v>3266.0496429600003</v>
      </c>
      <c r="O12" s="11">
        <v>3466.9753518100001</v>
      </c>
      <c r="P12" s="23"/>
      <c r="Q12" s="24" t="s">
        <v>15</v>
      </c>
    </row>
    <row r="13" spans="2:17" ht="15" customHeight="1" x14ac:dyDescent="0.2">
      <c r="B13" s="10" t="s">
        <v>10</v>
      </c>
      <c r="C13" s="11">
        <v>49.959262559999999</v>
      </c>
      <c r="D13" s="11">
        <v>36.814290310000004</v>
      </c>
      <c r="E13" s="11">
        <v>37.304899409999997</v>
      </c>
      <c r="F13" s="11">
        <v>38.435360860000003</v>
      </c>
      <c r="G13" s="11">
        <v>40.255008179999997</v>
      </c>
      <c r="H13" s="11">
        <v>62.172923299999994</v>
      </c>
      <c r="I13" s="12">
        <v>34.177391819999997</v>
      </c>
      <c r="J13" s="11">
        <v>25.81081369</v>
      </c>
      <c r="K13" s="11">
        <v>28.132752320000002</v>
      </c>
      <c r="L13" s="11">
        <v>35.04776047</v>
      </c>
      <c r="M13" s="11">
        <v>41.056831960000004</v>
      </c>
      <c r="N13" s="11">
        <v>55.681913639999998</v>
      </c>
      <c r="O13" s="11">
        <v>59.44723638</v>
      </c>
      <c r="P13" s="23"/>
      <c r="Q13" s="24" t="s">
        <v>15</v>
      </c>
    </row>
    <row r="14" spans="2:17" ht="15" customHeight="1" x14ac:dyDescent="0.2">
      <c r="B14" s="10" t="s">
        <v>5</v>
      </c>
      <c r="C14" s="11">
        <v>28.64629193</v>
      </c>
      <c r="D14" s="11">
        <v>30.443528110000003</v>
      </c>
      <c r="E14" s="11">
        <v>28.151212099999999</v>
      </c>
      <c r="F14" s="11">
        <v>516.13872253</v>
      </c>
      <c r="G14" s="11">
        <v>15.8700861</v>
      </c>
      <c r="H14" s="11">
        <v>29.771903339999994</v>
      </c>
      <c r="I14" s="12">
        <v>24.076643269999998</v>
      </c>
      <c r="J14" s="11">
        <v>20.35762897</v>
      </c>
      <c r="K14" s="11">
        <v>24.19980515</v>
      </c>
      <c r="L14" s="11">
        <v>21.586856430000001</v>
      </c>
      <c r="M14" s="11">
        <v>34.388936380000004</v>
      </c>
      <c r="N14" s="11">
        <v>63.138100549999997</v>
      </c>
      <c r="O14" s="11">
        <v>51.556138670000003</v>
      </c>
      <c r="P14" s="23"/>
      <c r="Q14" s="24" t="s">
        <v>15</v>
      </c>
    </row>
    <row r="15" spans="2:17" x14ac:dyDescent="0.2">
      <c r="B15" s="8" t="s">
        <v>8</v>
      </c>
      <c r="C15" s="9">
        <f t="shared" ref="C15:N15" si="13">SUM(C16:C18)</f>
        <v>3471.1695094399997</v>
      </c>
      <c r="D15" s="9">
        <f t="shared" si="13"/>
        <v>3637.4085265899994</v>
      </c>
      <c r="E15" s="9">
        <f t="shared" si="13"/>
        <v>3827.76809985</v>
      </c>
      <c r="F15" s="9">
        <f t="shared" si="13"/>
        <v>4093.4896690699998</v>
      </c>
      <c r="G15" s="9">
        <f t="shared" si="13"/>
        <v>4520.8129249499998</v>
      </c>
      <c r="H15" s="9">
        <f t="shared" si="13"/>
        <v>4889.0370966099999</v>
      </c>
      <c r="I15" s="9">
        <f t="shared" si="13"/>
        <v>5144.4118083800004</v>
      </c>
      <c r="J15" s="9">
        <f t="shared" si="13"/>
        <v>5275.1440486300007</v>
      </c>
      <c r="K15" s="9">
        <f t="shared" si="13"/>
        <v>5541.4136892000006</v>
      </c>
      <c r="L15" s="9">
        <f t="shared" si="13"/>
        <v>6145.3394350599992</v>
      </c>
      <c r="M15" s="9">
        <f t="shared" si="13"/>
        <v>6577.9661108999999</v>
      </c>
      <c r="N15" s="9">
        <f t="shared" si="13"/>
        <v>7060.43111279</v>
      </c>
      <c r="O15" s="9">
        <f>SUM(O16:O18)</f>
        <v>7539.2970777200007</v>
      </c>
      <c r="P15" s="23"/>
      <c r="Q15" s="24" t="s">
        <v>15</v>
      </c>
    </row>
    <row r="16" spans="2:17" ht="15" customHeight="1" x14ac:dyDescent="0.2">
      <c r="B16" s="10" t="s">
        <v>2</v>
      </c>
      <c r="C16" s="11">
        <v>3239.58437792</v>
      </c>
      <c r="D16" s="11">
        <v>3395.0161794699998</v>
      </c>
      <c r="E16" s="11">
        <v>3571.9461591700001</v>
      </c>
      <c r="F16" s="11">
        <v>3826.11985069</v>
      </c>
      <c r="G16" s="11">
        <v>4239.2962391800002</v>
      </c>
      <c r="H16" s="11">
        <v>4567.3190640100001</v>
      </c>
      <c r="I16" s="12">
        <v>4846.1298436300003</v>
      </c>
      <c r="J16" s="11">
        <v>4985.3641859300005</v>
      </c>
      <c r="K16" s="11">
        <v>5203.0860663399999</v>
      </c>
      <c r="L16" s="11">
        <v>5773.0414186499993</v>
      </c>
      <c r="M16" s="11">
        <v>6156.8164436099996</v>
      </c>
      <c r="N16" s="11">
        <v>6536.5410677999998</v>
      </c>
      <c r="O16" s="11">
        <v>6939.2893535100002</v>
      </c>
      <c r="P16" s="23"/>
      <c r="Q16" s="24"/>
    </row>
    <row r="17" spans="2:17" ht="15" customHeight="1" x14ac:dyDescent="0.2">
      <c r="B17" s="10" t="s">
        <v>4</v>
      </c>
      <c r="C17" s="11">
        <v>226.81591519</v>
      </c>
      <c r="D17" s="11">
        <v>237.77855363</v>
      </c>
      <c r="E17" s="11">
        <v>250.75106486000001</v>
      </c>
      <c r="F17" s="11">
        <v>262.09598023000001</v>
      </c>
      <c r="G17" s="11">
        <v>276.99073606999997</v>
      </c>
      <c r="H17" s="11">
        <v>315.97213275999997</v>
      </c>
      <c r="I17" s="12">
        <v>293.43569833999999</v>
      </c>
      <c r="J17" s="11">
        <v>284.88588236999999</v>
      </c>
      <c r="K17" s="11">
        <v>332.88474757</v>
      </c>
      <c r="L17" s="11">
        <v>367.71505539999998</v>
      </c>
      <c r="M17" s="11">
        <v>417.02909619999997</v>
      </c>
      <c r="N17" s="11">
        <v>519.03376244000003</v>
      </c>
      <c r="O17" s="11">
        <v>590.90494308999996</v>
      </c>
      <c r="P17" s="23"/>
      <c r="Q17" s="24" t="s">
        <v>15</v>
      </c>
    </row>
    <row r="18" spans="2:17" ht="15" customHeight="1" x14ac:dyDescent="0.2">
      <c r="B18" s="10" t="s">
        <v>5</v>
      </c>
      <c r="C18" s="11">
        <v>4.769216329999999</v>
      </c>
      <c r="D18" s="11">
        <v>4.6137934899999999</v>
      </c>
      <c r="E18" s="11">
        <v>5.0708758200000004</v>
      </c>
      <c r="F18" s="11">
        <v>5.2738381500000004</v>
      </c>
      <c r="G18" s="11">
        <v>4.5259497</v>
      </c>
      <c r="H18" s="11">
        <v>5.7458998400000008</v>
      </c>
      <c r="I18" s="12">
        <v>4.8462664100000001</v>
      </c>
      <c r="J18" s="11">
        <v>4.8939803299999998</v>
      </c>
      <c r="K18" s="11">
        <v>5.4428752899999999</v>
      </c>
      <c r="L18" s="11">
        <v>4.5829610100000009</v>
      </c>
      <c r="M18" s="11">
        <v>4.1205710899999994</v>
      </c>
      <c r="N18" s="11">
        <v>4.8562825499999986</v>
      </c>
      <c r="O18" s="11">
        <v>9.1027811199999995</v>
      </c>
      <c r="P18" s="23"/>
      <c r="Q18" s="24" t="s">
        <v>15</v>
      </c>
    </row>
    <row r="19" spans="2:17" ht="15.75" customHeight="1" x14ac:dyDescent="0.2">
      <c r="B19" s="15" t="s">
        <v>9</v>
      </c>
      <c r="C19" s="16">
        <f t="shared" ref="C19:M19" si="14">C5+C10+C15</f>
        <v>90568.73709385001</v>
      </c>
      <c r="D19" s="16">
        <f t="shared" si="14"/>
        <v>94887.909083700011</v>
      </c>
      <c r="E19" s="16">
        <f t="shared" si="14"/>
        <v>100010.94969707</v>
      </c>
      <c r="F19" s="16">
        <f t="shared" si="14"/>
        <v>107509.38793621</v>
      </c>
      <c r="G19" s="16">
        <f t="shared" si="14"/>
        <v>118209.08623177002</v>
      </c>
      <c r="H19" s="16">
        <f t="shared" si="14"/>
        <v>127833.11686611001</v>
      </c>
      <c r="I19" s="16">
        <f t="shared" si="14"/>
        <v>133745.60956695001</v>
      </c>
      <c r="J19" s="16">
        <f t="shared" si="14"/>
        <v>137161.66068879998</v>
      </c>
      <c r="K19" s="16">
        <f t="shared" si="14"/>
        <v>144032.85352976</v>
      </c>
      <c r="L19" s="16">
        <f t="shared" si="14"/>
        <v>159722.69954429998</v>
      </c>
      <c r="M19" s="16">
        <f t="shared" si="14"/>
        <v>172994.10533461999</v>
      </c>
      <c r="N19" s="16">
        <f>N5+N10+N15</f>
        <v>186655.09552821005</v>
      </c>
      <c r="O19" s="16">
        <f>O5+O10+O15</f>
        <v>199261.84022016998</v>
      </c>
      <c r="P19" s="23"/>
      <c r="Q19" s="24" t="s">
        <v>17</v>
      </c>
    </row>
    <row r="20" spans="2:17" x14ac:dyDescent="0.2">
      <c r="B20" s="18" t="s">
        <v>11</v>
      </c>
      <c r="F20" s="6"/>
      <c r="L20" s="26"/>
      <c r="M20" s="27"/>
      <c r="N20" s="27"/>
      <c r="O20" s="27"/>
      <c r="P20" s="25"/>
      <c r="Q20" s="24"/>
    </row>
    <row r="21" spans="2:17" ht="15.75" customHeight="1" x14ac:dyDescent="0.2">
      <c r="P21" s="23"/>
    </row>
    <row r="22" spans="2:17" ht="15.75" customHeight="1" x14ac:dyDescent="0.2"/>
    <row r="23" spans="2:17" ht="15.75" customHeight="1" x14ac:dyDescent="0.2"/>
    <row r="24" spans="2:17" ht="15.75" customHeight="1" x14ac:dyDescent="0.2"/>
    <row r="25" spans="2:17" ht="15.75" customHeight="1" x14ac:dyDescent="0.2"/>
    <row r="26" spans="2:17" ht="15.75" customHeight="1" x14ac:dyDescent="0.2"/>
    <row r="27" spans="2:17" ht="15.75" customHeight="1" x14ac:dyDescent="0.2"/>
    <row r="28" spans="2:17" ht="15.75" customHeight="1" x14ac:dyDescent="0.2"/>
    <row r="29" spans="2:17" ht="15.75" customHeight="1" x14ac:dyDescent="0.2"/>
    <row r="30" spans="2:17" ht="15.75" customHeight="1" x14ac:dyDescent="0.2"/>
    <row r="31" spans="2:17" ht="15.75" customHeight="1" x14ac:dyDescent="0.2"/>
    <row r="32" spans="2:1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customProperties>
    <customPr name="_pios_id" r:id="rId2"/>
  </customPropertie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1"/>
  <sheetViews>
    <sheetView showGridLines="0" zoomScaleNormal="100" zoomScaleSheetLayoutView="100" workbookViewId="0">
      <selection activeCell="B1" sqref="B1"/>
    </sheetView>
  </sheetViews>
  <sheetFormatPr defaultRowHeight="15" x14ac:dyDescent="0.2"/>
  <cols>
    <col min="1" max="1" width="2.5" style="4" customWidth="1"/>
    <col min="2" max="2" width="38.75" style="4" customWidth="1"/>
    <col min="3" max="15" width="9.375" style="4" customWidth="1"/>
    <col min="16" max="16384" width="9" style="4"/>
  </cols>
  <sheetData>
    <row r="2" spans="2:15" x14ac:dyDescent="0.2">
      <c r="B2" s="1" t="str">
        <f>'Příjmy leden - březen'!B2</f>
        <v>Příjmy z pojistného na sociální zabezpečení - leden až březen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5" customHeight="1" x14ac:dyDescent="0.2">
      <c r="K3" s="2"/>
      <c r="L3" s="2"/>
      <c r="M3" s="2" t="s">
        <v>0</v>
      </c>
    </row>
    <row r="4" spans="2:15" s="5" customFormat="1" ht="15.75" customHeight="1" x14ac:dyDescent="0.2">
      <c r="B4" s="17"/>
      <c r="C4" s="7">
        <v>2003</v>
      </c>
      <c r="D4" s="7">
        <v>2004</v>
      </c>
      <c r="E4" s="7">
        <v>2005</v>
      </c>
      <c r="F4" s="7">
        <v>2006</v>
      </c>
      <c r="G4" s="7">
        <v>2007</v>
      </c>
      <c r="H4" s="7">
        <v>2008</v>
      </c>
      <c r="I4" s="7">
        <v>2009</v>
      </c>
      <c r="J4" s="7">
        <v>2010</v>
      </c>
      <c r="K4" s="7">
        <v>2011</v>
      </c>
      <c r="L4" s="7">
        <v>2012</v>
      </c>
      <c r="M4" s="7">
        <v>2013</v>
      </c>
    </row>
    <row r="5" spans="2:15" ht="15.75" customHeight="1" x14ac:dyDescent="0.2">
      <c r="B5" s="8" t="s">
        <v>1</v>
      </c>
      <c r="C5" s="9">
        <f>SUM(C6:C9)</f>
        <v>48098.216230290003</v>
      </c>
      <c r="D5" s="9">
        <f t="shared" ref="D5:L5" si="0">SUM(D6:D9)</f>
        <v>56168.313021729999</v>
      </c>
      <c r="E5" s="9">
        <f t="shared" si="0"/>
        <v>58986.321021459997</v>
      </c>
      <c r="F5" s="9">
        <f t="shared" si="0"/>
        <v>63403.882245029999</v>
      </c>
      <c r="G5" s="9">
        <f t="shared" si="0"/>
        <v>69680.985791390005</v>
      </c>
      <c r="H5" s="9">
        <f t="shared" si="0"/>
        <v>76472.281883110001</v>
      </c>
      <c r="I5" s="9">
        <f t="shared" si="0"/>
        <v>77200.846115899985</v>
      </c>
      <c r="J5" s="9">
        <f t="shared" si="0"/>
        <v>73915.291513740012</v>
      </c>
      <c r="K5" s="9">
        <f t="shared" si="0"/>
        <v>77067.725726400007</v>
      </c>
      <c r="L5" s="9">
        <f t="shared" si="0"/>
        <v>80018.929368040001</v>
      </c>
      <c r="M5" s="9">
        <f>SUM(M6:M9)</f>
        <v>323752.07772840001</v>
      </c>
    </row>
    <row r="6" spans="2:15" ht="15" customHeight="1" x14ac:dyDescent="0.2">
      <c r="B6" s="19" t="s">
        <v>2</v>
      </c>
      <c r="C6" s="11">
        <v>34294.42775997</v>
      </c>
      <c r="D6" s="11">
        <v>40976.691237220002</v>
      </c>
      <c r="E6" s="11">
        <v>42625.699716459996</v>
      </c>
      <c r="F6" s="11">
        <v>45918.822895930003</v>
      </c>
      <c r="G6" s="11">
        <v>50168.453054539998</v>
      </c>
      <c r="H6" s="11">
        <v>55236.704799649997</v>
      </c>
      <c r="I6" s="11">
        <v>48958.591810839993</v>
      </c>
      <c r="J6" s="11">
        <v>52583.186792300003</v>
      </c>
      <c r="K6" s="11">
        <v>55082.420583859996</v>
      </c>
      <c r="L6" s="11">
        <v>56982.664416240004</v>
      </c>
      <c r="M6" s="11">
        <v>232057.39717769</v>
      </c>
    </row>
    <row r="7" spans="2:15" ht="15" customHeight="1" x14ac:dyDescent="0.2">
      <c r="B7" s="19" t="s">
        <v>3</v>
      </c>
      <c r="C7" s="11">
        <v>11431.475920180001</v>
      </c>
      <c r="D7" s="11">
        <v>12388.302001939999</v>
      </c>
      <c r="E7" s="11">
        <v>12886.839449249999</v>
      </c>
      <c r="F7" s="11">
        <v>13882.43482902</v>
      </c>
      <c r="G7" s="11">
        <v>15167.206737439999</v>
      </c>
      <c r="H7" s="11">
        <v>16699.445725770001</v>
      </c>
      <c r="I7" s="11">
        <v>14940.03468036</v>
      </c>
      <c r="J7" s="11">
        <v>15873.8220626</v>
      </c>
      <c r="K7" s="11">
        <v>16636.375189450002</v>
      </c>
      <c r="L7" s="11">
        <v>17210.64090921</v>
      </c>
      <c r="M7" s="11">
        <v>69793.095989010006</v>
      </c>
    </row>
    <row r="8" spans="2:15" ht="15" customHeight="1" x14ac:dyDescent="0.2">
      <c r="B8" s="19" t="s">
        <v>4</v>
      </c>
      <c r="C8" s="11">
        <v>2277.08331004</v>
      </c>
      <c r="D8" s="11">
        <v>2749.3006456800003</v>
      </c>
      <c r="E8" s="11">
        <v>3449.8727741799999</v>
      </c>
      <c r="F8" s="11">
        <v>3583.67213008</v>
      </c>
      <c r="G8" s="11">
        <v>4322.6118199599996</v>
      </c>
      <c r="H8" s="11">
        <v>4512.7641979099999</v>
      </c>
      <c r="I8" s="11">
        <v>5835.5582980200006</v>
      </c>
      <c r="J8" s="11">
        <v>5343.8150160100004</v>
      </c>
      <c r="K8" s="11">
        <v>5222.6519358899995</v>
      </c>
      <c r="L8" s="11">
        <v>5675.94467816</v>
      </c>
      <c r="M8" s="11">
        <v>21301.365390289997</v>
      </c>
    </row>
    <row r="9" spans="2:15" ht="15" customHeight="1" x14ac:dyDescent="0.2">
      <c r="B9" s="19" t="s">
        <v>5</v>
      </c>
      <c r="C9" s="11">
        <v>95.229240099999998</v>
      </c>
      <c r="D9" s="11">
        <v>54.019136889999999</v>
      </c>
      <c r="E9" s="11">
        <v>23.909081569999998</v>
      </c>
      <c r="F9" s="11">
        <v>18.952390000000001</v>
      </c>
      <c r="G9" s="11">
        <v>22.71417945</v>
      </c>
      <c r="H9" s="11">
        <v>23.367159780000001</v>
      </c>
      <c r="I9" s="11">
        <v>7466.6613266799995</v>
      </c>
      <c r="J9" s="11">
        <v>114.46764283</v>
      </c>
      <c r="K9" s="11">
        <v>126.27801720000001</v>
      </c>
      <c r="L9" s="11">
        <v>149.67936443000002</v>
      </c>
      <c r="M9" s="11">
        <v>600.21917140999994</v>
      </c>
    </row>
    <row r="10" spans="2:15" ht="15.75" customHeight="1" x14ac:dyDescent="0.2">
      <c r="B10" s="8" t="s">
        <v>6</v>
      </c>
      <c r="C10" s="9">
        <f>SUM(C11:C14)</f>
        <v>7916.7505752199995</v>
      </c>
      <c r="D10" s="9">
        <f t="shared" ref="D10:L10" si="1">SUM(D11:D14)</f>
        <v>8570.1131211299999</v>
      </c>
      <c r="E10" s="9">
        <f t="shared" si="1"/>
        <v>8912.4421401799991</v>
      </c>
      <c r="F10" s="9">
        <f t="shared" si="1"/>
        <v>9605.1566945300001</v>
      </c>
      <c r="G10" s="9">
        <f t="shared" si="1"/>
        <v>10480.159531250001</v>
      </c>
      <c r="H10" s="9">
        <f t="shared" si="1"/>
        <v>11515.68315873</v>
      </c>
      <c r="I10" s="9">
        <f t="shared" si="1"/>
        <v>7430.35692389</v>
      </c>
      <c r="J10" s="9">
        <f t="shared" si="1"/>
        <v>5743.5891682399997</v>
      </c>
      <c r="K10" s="9">
        <f t="shared" si="1"/>
        <v>5994.9904771299998</v>
      </c>
      <c r="L10" s="9">
        <f t="shared" si="1"/>
        <v>6159.0609267100008</v>
      </c>
      <c r="M10" s="9">
        <f>SUM(M11:M14)</f>
        <v>25120.974923029997</v>
      </c>
    </row>
    <row r="11" spans="2:15" ht="15" customHeight="1" x14ac:dyDescent="0.2">
      <c r="B11" s="19" t="s">
        <v>2</v>
      </c>
      <c r="C11" s="11">
        <v>5803.6723897399997</v>
      </c>
      <c r="D11" s="11">
        <v>6289.4456312100001</v>
      </c>
      <c r="E11" s="11">
        <v>6542.5492583499999</v>
      </c>
      <c r="F11" s="11">
        <v>7048.0053742399996</v>
      </c>
      <c r="G11" s="11">
        <v>7700.2741894700002</v>
      </c>
      <c r="H11" s="11">
        <v>8478.1801373100006</v>
      </c>
      <c r="I11" s="11">
        <v>6135.47676125</v>
      </c>
      <c r="J11" s="11">
        <v>5602.9698280299999</v>
      </c>
      <c r="K11" s="11">
        <v>5871.2059391700004</v>
      </c>
      <c r="L11" s="11">
        <v>6087.8214845100001</v>
      </c>
      <c r="M11" s="11">
        <v>24830.758336729999</v>
      </c>
    </row>
    <row r="12" spans="2:15" ht="15" customHeight="1" x14ac:dyDescent="0.2">
      <c r="B12" s="19" t="s">
        <v>3</v>
      </c>
      <c r="C12" s="11">
        <v>1934.55746372</v>
      </c>
      <c r="D12" s="11">
        <v>2096.4818774800001</v>
      </c>
      <c r="E12" s="11">
        <v>2180.8497531999997</v>
      </c>
      <c r="F12" s="11">
        <v>2349.33512535</v>
      </c>
      <c r="G12" s="11">
        <v>2566.7580635500003</v>
      </c>
      <c r="H12" s="11">
        <v>2826.0600461199997</v>
      </c>
      <c r="I12" s="11">
        <v>317.30857913</v>
      </c>
      <c r="J12" s="11">
        <v>2.3193054500000003</v>
      </c>
      <c r="K12" s="11">
        <v>1.7484458200000002</v>
      </c>
      <c r="L12" s="13" t="s">
        <v>7</v>
      </c>
      <c r="M12" s="13" t="s">
        <v>7</v>
      </c>
    </row>
    <row r="13" spans="2:15" ht="15" customHeight="1" x14ac:dyDescent="0.2">
      <c r="B13" s="19" t="s">
        <v>10</v>
      </c>
      <c r="C13" s="11">
        <v>161.04614315000001</v>
      </c>
      <c r="D13" s="11">
        <v>175.35816538999998</v>
      </c>
      <c r="E13" s="11">
        <v>194.42001575</v>
      </c>
      <c r="F13" s="11">
        <v>202.98947100000001</v>
      </c>
      <c r="G13" s="11">
        <v>209.341914</v>
      </c>
      <c r="H13" s="11">
        <v>211.05573100000001</v>
      </c>
      <c r="I13" s="11">
        <v>145.60250724000002</v>
      </c>
      <c r="J13" s="11">
        <v>124.39304523</v>
      </c>
      <c r="K13" s="11">
        <v>104.71740256999999</v>
      </c>
      <c r="L13" s="11">
        <v>46.988984109999997</v>
      </c>
      <c r="M13" s="11">
        <v>189.82700717000003</v>
      </c>
    </row>
    <row r="14" spans="2:15" ht="15" customHeight="1" x14ac:dyDescent="0.2">
      <c r="B14" s="19" t="s">
        <v>5</v>
      </c>
      <c r="C14" s="11">
        <v>17.474578609999998</v>
      </c>
      <c r="D14" s="11">
        <v>8.82744705</v>
      </c>
      <c r="E14" s="11">
        <v>-5.3768871200000001</v>
      </c>
      <c r="F14" s="11">
        <v>4.826723939999999</v>
      </c>
      <c r="G14" s="11">
        <v>3.7853642299999999</v>
      </c>
      <c r="H14" s="11">
        <v>0.38724430000000026</v>
      </c>
      <c r="I14" s="11">
        <v>831.96907626999996</v>
      </c>
      <c r="J14" s="11">
        <v>13.90698953000002</v>
      </c>
      <c r="K14" s="11">
        <v>17.31868957</v>
      </c>
      <c r="L14" s="11">
        <v>24.250458089999984</v>
      </c>
      <c r="M14" s="11">
        <v>100.38957912999999</v>
      </c>
    </row>
    <row r="15" spans="2:15" ht="15" customHeight="1" x14ac:dyDescent="0.2">
      <c r="B15" s="8" t="s">
        <v>8</v>
      </c>
      <c r="C15" s="9">
        <f>SUM(C16:C19)</f>
        <v>6658.6530911099999</v>
      </c>
      <c r="D15" s="9">
        <f t="shared" ref="D15:L15" si="2">SUM(D16:D19)</f>
        <v>3209.0741489299999</v>
      </c>
      <c r="E15" s="9">
        <f t="shared" si="2"/>
        <v>3370.05618439</v>
      </c>
      <c r="F15" s="9">
        <f t="shared" si="2"/>
        <v>3622.3658116500001</v>
      </c>
      <c r="G15" s="9">
        <f t="shared" si="2"/>
        <v>3980.7854999900001</v>
      </c>
      <c r="H15" s="9">
        <f t="shared" si="2"/>
        <v>4368.8533843999994</v>
      </c>
      <c r="I15" s="9">
        <f t="shared" si="2"/>
        <v>3500.0025564499997</v>
      </c>
      <c r="J15" s="9">
        <f t="shared" si="2"/>
        <v>3232.31628241</v>
      </c>
      <c r="K15" s="9">
        <f t="shared" si="2"/>
        <v>3333.3291062799995</v>
      </c>
      <c r="L15" s="9">
        <f t="shared" si="2"/>
        <v>3422.51375581</v>
      </c>
      <c r="M15" s="9">
        <f>SUM(M16:M19)</f>
        <v>13884.676104520002</v>
      </c>
    </row>
    <row r="16" spans="2:15" ht="15" customHeight="1" x14ac:dyDescent="0.2">
      <c r="B16" s="10" t="s">
        <v>2</v>
      </c>
      <c r="C16" s="11">
        <v>5627.8035301</v>
      </c>
      <c r="D16" s="11">
        <v>2287.0711389899998</v>
      </c>
      <c r="E16" s="11">
        <v>2379.1088214299998</v>
      </c>
      <c r="F16" s="11">
        <v>2562.9110449200002</v>
      </c>
      <c r="G16" s="11">
        <v>2800.0997050300002</v>
      </c>
      <c r="H16" s="11">
        <v>3082.9745953000001</v>
      </c>
      <c r="I16" s="11">
        <v>3050.6162174299998</v>
      </c>
      <c r="J16" s="11">
        <v>2922.1885401300001</v>
      </c>
      <c r="K16" s="11">
        <v>3059.5029621399999</v>
      </c>
      <c r="L16" s="11">
        <v>3174.1402782700002</v>
      </c>
      <c r="M16" s="11">
        <v>12951.942570080002</v>
      </c>
    </row>
    <row r="17" spans="2:13" ht="15" customHeight="1" x14ac:dyDescent="0.2">
      <c r="B17" s="10" t="s">
        <v>3</v>
      </c>
      <c r="C17" s="11">
        <v>703.47544120999999</v>
      </c>
      <c r="D17" s="11">
        <v>762.35704682000005</v>
      </c>
      <c r="E17" s="11">
        <v>793.03627426000003</v>
      </c>
      <c r="F17" s="11">
        <v>854.30368221000003</v>
      </c>
      <c r="G17" s="11">
        <v>933.36656875000006</v>
      </c>
      <c r="H17" s="11">
        <v>1027.6581988200001</v>
      </c>
      <c r="I17" s="11">
        <v>115.38493786000001</v>
      </c>
      <c r="J17" s="11">
        <v>0.84338382999999995</v>
      </c>
      <c r="K17" s="11">
        <v>0.63579856000000001</v>
      </c>
      <c r="L17" s="13" t="s">
        <v>7</v>
      </c>
      <c r="M17" s="13" t="s">
        <v>7</v>
      </c>
    </row>
    <row r="18" spans="2:13" ht="15" customHeight="1" x14ac:dyDescent="0.2">
      <c r="B18" s="10" t="s">
        <v>4</v>
      </c>
      <c r="C18" s="11">
        <v>315.28845833999998</v>
      </c>
      <c r="D18" s="11">
        <v>157.10289399999999</v>
      </c>
      <c r="E18" s="11">
        <v>197.13558711000002</v>
      </c>
      <c r="F18" s="11">
        <v>204.78126456999999</v>
      </c>
      <c r="G18" s="11">
        <v>247.00638975999999</v>
      </c>
      <c r="H18" s="11">
        <v>257.87223991000002</v>
      </c>
      <c r="I18" s="11">
        <v>333.46047419999996</v>
      </c>
      <c r="J18" s="11">
        <v>305.36085806</v>
      </c>
      <c r="K18" s="11">
        <v>268.94638567000004</v>
      </c>
      <c r="L18" s="11">
        <v>243.25477193</v>
      </c>
      <c r="M18" s="11">
        <v>912.91565960000014</v>
      </c>
    </row>
    <row r="19" spans="2:13" ht="15" customHeight="1" x14ac:dyDescent="0.2">
      <c r="B19" s="10" t="s">
        <v>5</v>
      </c>
      <c r="C19" s="11">
        <v>12.085661459999999</v>
      </c>
      <c r="D19" s="11">
        <v>2.5430691200000002</v>
      </c>
      <c r="E19" s="11">
        <v>0.77550159000000007</v>
      </c>
      <c r="F19" s="11">
        <v>0.36981994999999995</v>
      </c>
      <c r="G19" s="11">
        <v>0.31283644999999999</v>
      </c>
      <c r="H19" s="11">
        <v>0.34835037000000002</v>
      </c>
      <c r="I19" s="11">
        <v>0.54092695999999996</v>
      </c>
      <c r="J19" s="11">
        <v>3.9235003899999996</v>
      </c>
      <c r="K19" s="11">
        <v>4.2439599100000001</v>
      </c>
      <c r="L19" s="11">
        <v>5.1187056100000001</v>
      </c>
      <c r="M19" s="11">
        <v>19.817874840000009</v>
      </c>
    </row>
    <row r="20" spans="2:13" ht="15.75" customHeight="1" x14ac:dyDescent="0.2">
      <c r="B20" s="15" t="s">
        <v>9</v>
      </c>
      <c r="C20" s="16">
        <f t="shared" ref="C20:L20" si="3">C5+C10+C15</f>
        <v>62673.619896620003</v>
      </c>
      <c r="D20" s="16">
        <f t="shared" si="3"/>
        <v>67947.500291789998</v>
      </c>
      <c r="E20" s="16">
        <f t="shared" si="3"/>
        <v>71268.81934603001</v>
      </c>
      <c r="F20" s="16">
        <f t="shared" si="3"/>
        <v>76631.404751210008</v>
      </c>
      <c r="G20" s="16">
        <f t="shared" si="3"/>
        <v>84141.930822630005</v>
      </c>
      <c r="H20" s="16">
        <f t="shared" si="3"/>
        <v>92356.818426240003</v>
      </c>
      <c r="I20" s="16">
        <f t="shared" si="3"/>
        <v>88131.205596239975</v>
      </c>
      <c r="J20" s="16">
        <f t="shared" si="3"/>
        <v>82891.196964390008</v>
      </c>
      <c r="K20" s="16">
        <f t="shared" si="3"/>
        <v>86396.045309810012</v>
      </c>
      <c r="L20" s="16">
        <f t="shared" si="3"/>
        <v>89600.50405055999</v>
      </c>
      <c r="M20" s="16">
        <f>M5+M10+M15</f>
        <v>362757.72875595</v>
      </c>
    </row>
    <row r="21" spans="2:13" x14ac:dyDescent="0.2">
      <c r="B21" s="18" t="s">
        <v>11</v>
      </c>
    </row>
  </sheetData>
  <pageMargins left="0.70866141732283472" right="0.70866141732283472" top="1.2598425196850394" bottom="0.11811023622047245" header="0.31496062992125984" footer="0.31496062992125984"/>
  <pageSetup paperSize="9" scale="76" fitToHeight="0" orientation="landscape" r:id="rId1"/>
  <headerFooter differentFirst="1">
    <oddHeader>&amp;L&amp;G</oddHeader>
    <firstHeader>&amp;L&amp;G</first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Příjmy leden - březen</vt:lpstr>
      <vt:lpstr>Starší údaje</vt:lpstr>
      <vt:lpstr>'Příjmy leden - březen'!Oblast_tisku</vt:lpstr>
      <vt:lpstr>'Starší údaje'!Oblast_tisku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Michal (ČSSZ 61)</dc:creator>
  <cp:lastModifiedBy>Novotný Ondřej (ČSSZ 36)</cp:lastModifiedBy>
  <cp:lastPrinted>2026-04-27T10:22:23Z</cp:lastPrinted>
  <dcterms:created xsi:type="dcterms:W3CDTF">2025-05-19T09:52:11Z</dcterms:created>
  <dcterms:modified xsi:type="dcterms:W3CDTF">2026-04-27T10:27:40Z</dcterms:modified>
</cp:coreProperties>
</file>